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6C99E905-1B34-4626-B8BB-5FA11D6CE9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20" i="4"/>
  <c r="C10" i="4"/>
  <c r="C15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<sst xmlns="http://schemas.openxmlformats.org/spreadsheetml/2006/main" count="55" uniqueCount="55">
  <si>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</si>
  <si>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</si>
  <si>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</si>
  <si>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</si>
  <si>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</si>
  <si>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</si>
  <si>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</si>
  <si>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</si>
  <si>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</si>
  <si>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</si>
  <si>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</si>
  <si>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</si>
  <si>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</si>
  <si>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</si>
  <si>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</si>
  <si>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</si>
  <si>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</si>
  <si>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</si>
  <si>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</si>
  <si>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</si>
  <si>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</si>
  <si>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</si>
  <si>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</si>
  <si>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</si>
  <si>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</si>
  <si>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</si>
  <si>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 xml:space="preserve"> 31.12.2019</t>
  </si>
  <si>
    <t>Financial indicators of “Tijorat” Bank Brunch IRI in Dushanbe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</si>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</sst>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06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/>
      <sheetData sheetId="1"/>
      <sheetData sheetId="2"/>
      <sheetData sheetId="3"/>
      <sheetData sheetId="4">
        <row r="7">
          <cell r="D7">
            <v>3364002</v>
          </cell>
        </row>
        <row r="9">
          <cell r="D9">
            <v>3428257</v>
          </cell>
        </row>
        <row r="13">
          <cell r="D13">
            <v>294640809</v>
          </cell>
        </row>
        <row r="39">
          <cell r="D39">
            <v>0</v>
          </cell>
        </row>
        <row r="50">
          <cell r="D50">
            <v>17461425</v>
          </cell>
        </row>
        <row r="61">
          <cell r="D61">
            <v>0</v>
          </cell>
        </row>
        <row r="69">
          <cell r="D69">
            <v>0</v>
          </cell>
        </row>
        <row r="77">
          <cell r="D77">
            <v>930076</v>
          </cell>
        </row>
        <row r="97">
          <cell r="D97">
            <v>319990914</v>
          </cell>
        </row>
      </sheetData>
      <sheetData sheetId="5">
        <row r="7">
          <cell r="D7">
            <v>0</v>
          </cell>
        </row>
        <row r="8">
          <cell r="D8">
            <v>261838714</v>
          </cell>
        </row>
        <row r="29">
          <cell r="D29">
            <v>4344416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266563325</v>
          </cell>
        </row>
      </sheetData>
      <sheetData sheetId="6">
        <row r="8">
          <cell r="D8">
            <v>16409725</v>
          </cell>
        </row>
        <row r="13">
          <cell r="D13">
            <v>320927</v>
          </cell>
        </row>
        <row r="23">
          <cell r="D23">
            <v>53427589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1.1297792388270436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0</v>
          </cell>
        </row>
        <row r="18">
          <cell r="D18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O14" sqref="O14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2" customWidth="1"/>
    <col min="4" max="16384" width="9.140625" style="1"/>
  </cols>
  <sheetData>
    <row r="1" spans="1:3" ht="37.5" customHeight="1" x14ac:dyDescent="0.25">
      <c r="B1" s="30" t="s">
        <v>27</v>
      </c>
      <c r="C1" s="30"/>
    </row>
    <row r="2" spans="1:3" ht="17.25" x14ac:dyDescent="0.35">
      <c r="B2" s="31" t="s">
        <v>24</v>
      </c>
      <c r="C2" s="31"/>
    </row>
    <row r="3" spans="1:3" s="18" customFormat="1" ht="17.25" x14ac:dyDescent="0.3">
      <c r="A3" s="5"/>
      <c r="B3" s="32" t="s">
        <v>25</v>
      </c>
      <c r="C3" s="26" t="s">
        <v>26</v>
      </c>
    </row>
    <row r="4" spans="1:3" s="19" customFormat="1" ht="15" customHeight="1" x14ac:dyDescent="0.25">
      <c r="A4" s="20"/>
      <c r="B4" s="33" t="s">
        <v>28</v>
      </c>
      <c r="C4" s="15">
        <f>('[1]BA01.01'!$D$97)/1000000</f>
        <v>319.99091399999998</v>
      </c>
    </row>
    <row r="5" spans="1:3" x14ac:dyDescent="0.25">
      <c r="A5" s="16" t="s">
        <v>0</v>
      </c>
      <c r="B5" s="34" t="s">
        <v>29</v>
      </c>
      <c r="C5" s="17">
        <f>('[1]BA01.01'!$D$7)/1000000</f>
        <v>3.3640020000000002</v>
      </c>
    </row>
    <row r="6" spans="1:3" x14ac:dyDescent="0.25">
      <c r="A6" s="6" t="s">
        <v>1</v>
      </c>
      <c r="B6" s="34" t="s">
        <v>30</v>
      </c>
      <c r="C6" s="14">
        <f>('[1]BA01.01'!$D$9+'[1]BA01.01'!$D$13)/1000000</f>
        <v>298.06906600000002</v>
      </c>
    </row>
    <row r="7" spans="1:3" x14ac:dyDescent="0.25">
      <c r="A7" s="6" t="s">
        <v>2</v>
      </c>
      <c r="B7" s="34" t="s">
        <v>31</v>
      </c>
      <c r="C7" s="14">
        <f>('[1]BA01.01'!$D$39+'[1]BA01.01'!$D$69)/1000000</f>
        <v>0</v>
      </c>
    </row>
    <row r="8" spans="1:3" x14ac:dyDescent="0.25">
      <c r="A8" s="6" t="s">
        <v>3</v>
      </c>
      <c r="B8" s="34" t="s">
        <v>32</v>
      </c>
      <c r="C8" s="14">
        <f>('[1]BA01.01'!$D$50+'[1]BA01.01'!$D$61)/1000000</f>
        <v>17.461424999999998</v>
      </c>
    </row>
    <row r="9" spans="1:3" x14ac:dyDescent="0.25">
      <c r="A9" s="6" t="s">
        <v>4</v>
      </c>
      <c r="B9" s="34" t="s">
        <v>33</v>
      </c>
      <c r="C9" s="14">
        <f>('[1]BA01.01'!$D$77)/1000000</f>
        <v>0.93007600000000001</v>
      </c>
    </row>
    <row r="10" spans="1:3" ht="17.25" customHeight="1" x14ac:dyDescent="0.25">
      <c r="A10" s="6" t="s">
        <v>5</v>
      </c>
      <c r="B10" s="34" t="s">
        <v>34</v>
      </c>
      <c r="C10" s="14">
        <f t="shared" ref="C10" si="0">C4-C5-C6-C7-C8-C9</f>
        <v>0.16634499999992836</v>
      </c>
    </row>
    <row r="11" spans="1:3" s="4" customFormat="1" x14ac:dyDescent="0.25">
      <c r="A11" s="8" t="s">
        <v>6</v>
      </c>
      <c r="B11" s="33" t="s">
        <v>35</v>
      </c>
      <c r="C11" s="15">
        <f>('[1]BL01.02'!$D$47)/1000000</f>
        <v>266.56332500000002</v>
      </c>
    </row>
    <row r="12" spans="1:3" x14ac:dyDescent="0.25">
      <c r="A12" s="7" t="s">
        <v>7</v>
      </c>
      <c r="B12" s="34" t="s">
        <v>36</v>
      </c>
      <c r="C12" s="14">
        <f>('[1]BL01.02'!$D$7+'[1]BL01.02'!$D$8)/1000000</f>
        <v>261.83871399999998</v>
      </c>
    </row>
    <row r="13" spans="1:3" x14ac:dyDescent="0.25">
      <c r="A13" s="7" t="s">
        <v>8</v>
      </c>
      <c r="B13" s="34" t="s">
        <v>37</v>
      </c>
      <c r="C13" s="14">
        <f>('[1]BL01.02'!$D$29+'[1]BL01.02'!$D$33)/1000000</f>
        <v>4.3444159999999998</v>
      </c>
    </row>
    <row r="14" spans="1:3" x14ac:dyDescent="0.25">
      <c r="A14" s="7" t="s">
        <v>9</v>
      </c>
      <c r="B14" s="34" t="s">
        <v>38</v>
      </c>
      <c r="C14" s="14">
        <f>('[1]BL01.02'!$D$34)/1000000</f>
        <v>0</v>
      </c>
    </row>
    <row r="15" spans="1:3" x14ac:dyDescent="0.25">
      <c r="A15" s="7" t="s">
        <v>10</v>
      </c>
      <c r="B15" s="34" t="s">
        <v>39</v>
      </c>
      <c r="C15" s="14">
        <f t="shared" ref="C15" si="1">C11-C12-C13-C14</f>
        <v>0.3801950000000387</v>
      </c>
    </row>
    <row r="16" spans="1:3" s="4" customFormat="1" x14ac:dyDescent="0.25">
      <c r="A16" s="11" t="s">
        <v>11</v>
      </c>
      <c r="B16" s="33" t="s">
        <v>40</v>
      </c>
      <c r="C16" s="15">
        <f>('[1]BC01.03'!$D$23)/1000000</f>
        <v>53.427588999999998</v>
      </c>
    </row>
    <row r="17" spans="1:3" x14ac:dyDescent="0.25">
      <c r="A17" s="10" t="s">
        <v>12</v>
      </c>
      <c r="B17" s="34" t="s">
        <v>41</v>
      </c>
      <c r="C17" s="14">
        <f>('[1]BC01.03'!$D$8)/1000000</f>
        <v>16.409725000000002</v>
      </c>
    </row>
    <row r="18" spans="1:3" x14ac:dyDescent="0.25">
      <c r="A18" s="10" t="s">
        <v>13</v>
      </c>
      <c r="B18" s="34" t="s">
        <v>42</v>
      </c>
      <c r="C18" s="14">
        <f t="shared" ref="C18" si="2">C16-C17-C19</f>
        <v>36.696936999999998</v>
      </c>
    </row>
    <row r="19" spans="1:3" x14ac:dyDescent="0.25">
      <c r="A19" s="10" t="s">
        <v>14</v>
      </c>
      <c r="B19" s="34" t="s">
        <v>43</v>
      </c>
      <c r="C19" s="14">
        <f>('[1]BC01.03'!$D$13)/1000000</f>
        <v>0.32092700000000002</v>
      </c>
    </row>
    <row r="20" spans="1:3" s="9" customFormat="1" x14ac:dyDescent="0.25">
      <c r="A20" s="11"/>
      <c r="B20" s="33" t="s">
        <v>44</v>
      </c>
      <c r="C20" s="15">
        <f t="shared" ref="C20" si="3">C11+C16</f>
        <v>319.99091400000003</v>
      </c>
    </row>
    <row r="21" spans="1:3" ht="16.5" x14ac:dyDescent="0.3">
      <c r="B21" s="27"/>
      <c r="C21" s="3"/>
    </row>
    <row r="22" spans="1:3" s="4" customFormat="1" x14ac:dyDescent="0.25">
      <c r="A22" s="28"/>
      <c r="B22" s="33" t="s">
        <v>45</v>
      </c>
      <c r="C22" s="29"/>
    </row>
    <row r="23" spans="1:3" s="23" customFormat="1" x14ac:dyDescent="0.25">
      <c r="A23" s="21" t="s">
        <v>15</v>
      </c>
      <c r="B23" s="34" t="s">
        <v>46</v>
      </c>
      <c r="C23" s="22">
        <v>1E-3</v>
      </c>
    </row>
    <row r="24" spans="1:3" s="23" customFormat="1" x14ac:dyDescent="0.25">
      <c r="A24" s="21" t="s">
        <v>16</v>
      </c>
      <c r="B24" s="34" t="s">
        <v>47</v>
      </c>
      <c r="C24" s="22">
        <v>6.0000000000000001E-3</v>
      </c>
    </row>
    <row r="25" spans="1:3" s="23" customFormat="1" x14ac:dyDescent="0.25">
      <c r="A25" s="21" t="s">
        <v>17</v>
      </c>
      <c r="B25" s="35" t="s">
        <v>48</v>
      </c>
      <c r="C25" s="24">
        <v>8.0000000000000002E-3</v>
      </c>
    </row>
    <row r="26" spans="1:3" s="23" customFormat="1" x14ac:dyDescent="0.25">
      <c r="A26" s="21" t="s">
        <v>18</v>
      </c>
      <c r="B26" s="34" t="s">
        <v>49</v>
      </c>
      <c r="C26" s="25">
        <f>'[1]PN14.01'!$F$10</f>
        <v>1.1297792388270436</v>
      </c>
    </row>
    <row r="27" spans="1:3" x14ac:dyDescent="0.25">
      <c r="A27" s="13" t="s">
        <v>19</v>
      </c>
      <c r="B27" s="34" t="s">
        <v>50</v>
      </c>
      <c r="C27" s="12">
        <f>'[1]MI17.01'!$D$17</f>
        <v>0</v>
      </c>
    </row>
    <row r="28" spans="1:3" x14ac:dyDescent="0.25">
      <c r="A28" s="13" t="s">
        <v>20</v>
      </c>
      <c r="B28" s="34" t="s">
        <v>51</v>
      </c>
      <c r="C28" s="12">
        <f>'[1]MI17.01'!$D$18</f>
        <v>0</v>
      </c>
    </row>
    <row r="29" spans="1:3" x14ac:dyDescent="0.25">
      <c r="A29" s="13" t="s">
        <v>21</v>
      </c>
      <c r="B29" s="34" t="s">
        <v>52</v>
      </c>
      <c r="C29" s="12">
        <f>'[1]MI17.01'!$D$23</f>
        <v>0</v>
      </c>
    </row>
    <row r="30" spans="1:3" x14ac:dyDescent="0.25">
      <c r="A30" s="13" t="s">
        <v>22</v>
      </c>
      <c r="B30" s="34" t="s">
        <v>53</v>
      </c>
      <c r="C30" s="12">
        <f>'[1]MI17.01'!$D$24</f>
        <v>0</v>
      </c>
    </row>
    <row r="31" spans="1:3" x14ac:dyDescent="0.25">
      <c r="A31" s="13" t="s">
        <v>23</v>
      </c>
      <c r="B31" s="34" t="s">
        <v>54</v>
      </c>
      <c r="C31" s="12">
        <f>'[1]MI17.01'!$D$26</f>
        <v>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2020-02-20T10:35:45Z</dcterms:modified>
</cp:coreProperties>
</file>