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"/>
    </mc:Choice>
  </mc:AlternateContent>
  <xr:revisionPtr revIDLastSave="0" documentId="13_ncr:1_{0F4C72B3-51FD-4B5F-BAF2-F4AA8F1BB1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/>
  <c r="C20" i="4" l="1"/>
  <c r="C15" i="4"/>
  <c r="C10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<sst xmlns="http://schemas.openxmlformats.org/spreadsheetml/2006/main" count="55" uniqueCount="55">
  <si>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</si>
  <si>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</si>
  <si>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</si>
  <si>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</si>
  <si>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</si>
  <si>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</si>
  <si>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</si>
  <si>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</si>
  <si>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</si>
  <si>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</si>
  <si>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</si>
  <si>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</si>
  <si>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</si>
  <si>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</si>
  <si>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</si>
  <si>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</si>
  <si>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</si>
  <si>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</si>
  <si>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</si>
  <si>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</si>
  <si>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</si>
  <si>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</si>
  <si>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</si>
  <si>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</si>
  <si>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</si>
  <si>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</si>
  <si>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</si>
  <si>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</si>
  <si>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</si>
  <si>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</si>
  <si>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</si>
  <si>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</si>
  <si>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</si>
  <si>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</si>
  <si>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</si>
  <si>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</si>
  <si>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</si>
  <si>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</si>
  <si>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</si>
  <si>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</si>
  <si>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</si>
  <si>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</si>
  <si>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</si>
  <si>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</si>
  <si>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</si>
  <si>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</si>
  <si>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</si>
  <si>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</si>
  <si>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</si>
  <si>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</si>
  <si>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</si>
  <si>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</si>
  <si>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31.12.с.2019</t>
  </si>
  <si>
    <t>Нишондиҳандаҳои молиявии ҶСП "Коммерсбонк Тоҷикистон"</t>
  </si>
  <si>
    <t>Даромади фоизии холис (NIM,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</si>
</sst>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858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23514261</v>
          </cell>
        </row>
        <row r="9">
          <cell r="D9">
            <v>27349074</v>
          </cell>
        </row>
        <row r="13">
          <cell r="D13">
            <v>63526925</v>
          </cell>
        </row>
        <row r="39">
          <cell r="D39">
            <v>0</v>
          </cell>
        </row>
        <row r="50">
          <cell r="D50">
            <v>94738863</v>
          </cell>
        </row>
        <row r="61">
          <cell r="D61">
            <v>117620</v>
          </cell>
        </row>
        <row r="69">
          <cell r="D69">
            <v>8000</v>
          </cell>
        </row>
        <row r="77">
          <cell r="D77">
            <v>17307378</v>
          </cell>
        </row>
        <row r="97">
          <cell r="D97">
            <v>232719450</v>
          </cell>
        </row>
      </sheetData>
      <sheetData sheetId="5">
        <row r="7">
          <cell r="D7">
            <v>968720</v>
          </cell>
        </row>
        <row r="8">
          <cell r="D8">
            <v>334921</v>
          </cell>
        </row>
        <row r="29">
          <cell r="D29">
            <v>89021705</v>
          </cell>
        </row>
        <row r="33">
          <cell r="D33">
            <v>0</v>
          </cell>
        </row>
        <row r="34">
          <cell r="D34">
            <v>38748800</v>
          </cell>
        </row>
        <row r="47">
          <cell r="D47">
            <v>132555957</v>
          </cell>
        </row>
      </sheetData>
      <sheetData sheetId="6">
        <row r="8">
          <cell r="D8">
            <v>89550000</v>
          </cell>
        </row>
        <row r="13">
          <cell r="D13">
            <v>8202314</v>
          </cell>
        </row>
        <row r="23">
          <cell r="D23">
            <v>100163493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1.2106631969921569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7</v>
          </cell>
        </row>
        <row r="18">
          <cell r="D18">
            <v>35</v>
          </cell>
        </row>
        <row r="23">
          <cell r="D23">
            <v>33</v>
          </cell>
        </row>
        <row r="24">
          <cell r="D24">
            <v>5</v>
          </cell>
        </row>
        <row r="26">
          <cell r="D26">
            <v>13170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K19" sqref="K19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4" customWidth="1"/>
    <col min="4" max="9" width="9.140625" style="1" customWidth="1"/>
    <col min="10" max="16384" width="9.140625" style="1"/>
  </cols>
  <sheetData>
    <row r="1" spans="1:3" ht="27" customHeight="1" x14ac:dyDescent="0.25">
      <c r="B1" s="32" t="s">
        <v>53</v>
      </c>
      <c r="C1" s="32"/>
    </row>
    <row r="2" spans="1:3" x14ac:dyDescent="0.25">
      <c r="B2" s="33" t="s">
        <v>0</v>
      </c>
      <c r="C2" s="33"/>
    </row>
    <row r="3" spans="1:3" s="29" customFormat="1" ht="17.25" x14ac:dyDescent="0.3">
      <c r="A3" s="9"/>
      <c r="B3" s="10" t="s">
        <v>22</v>
      </c>
      <c r="C3" s="22" t="s">
        <v>52</v>
      </c>
    </row>
    <row r="4" spans="1:3" s="30" customFormat="1" ht="15" customHeight="1" x14ac:dyDescent="0.25">
      <c r="A4" s="31"/>
      <c r="B4" s="15" t="s">
        <v>1</v>
      </c>
      <c r="C4" s="25">
        <f>('[1]BA01.01'!$D$97)/1000000</f>
        <v>232.71944999999999</v>
      </c>
    </row>
    <row r="5" spans="1:3" x14ac:dyDescent="0.25">
      <c r="A5" s="26" t="s">
        <v>23</v>
      </c>
      <c r="B5" s="27" t="s">
        <v>2</v>
      </c>
      <c r="C5" s="28">
        <f>('[1]BA01.01'!$D$7)/1000000</f>
        <v>23.514261000000001</v>
      </c>
    </row>
    <row r="6" spans="1:3" x14ac:dyDescent="0.25">
      <c r="A6" s="11" t="s">
        <v>24</v>
      </c>
      <c r="B6" s="19" t="s">
        <v>25</v>
      </c>
      <c r="C6" s="24">
        <f>('[1]BA01.01'!$D$9+'[1]BA01.01'!$D$13)/1000000</f>
        <v>90.875998999999993</v>
      </c>
    </row>
    <row r="7" spans="1:3" x14ac:dyDescent="0.25">
      <c r="A7" s="11" t="s">
        <v>26</v>
      </c>
      <c r="B7" s="19" t="s">
        <v>19</v>
      </c>
      <c r="C7" s="24">
        <f>('[1]BA01.01'!$D$39+'[1]BA01.01'!$D$69)/1000000</f>
        <v>8.0000000000000002E-3</v>
      </c>
    </row>
    <row r="8" spans="1:3" x14ac:dyDescent="0.25">
      <c r="A8" s="11" t="s">
        <v>27</v>
      </c>
      <c r="B8" s="19" t="s">
        <v>51</v>
      </c>
      <c r="C8" s="24">
        <f>('[1]BA01.01'!$D$50+'[1]BA01.01'!$D$61)/1000000</f>
        <v>94.856482999999997</v>
      </c>
    </row>
    <row r="9" spans="1:3" x14ac:dyDescent="0.25">
      <c r="A9" s="11" t="s">
        <v>28</v>
      </c>
      <c r="B9" s="19" t="s">
        <v>6</v>
      </c>
      <c r="C9" s="24">
        <f>('[1]BA01.01'!$D$77)/1000000</f>
        <v>17.307378</v>
      </c>
    </row>
    <row r="10" spans="1:3" ht="17.25" customHeight="1" x14ac:dyDescent="0.25">
      <c r="A10" s="11" t="s">
        <v>29</v>
      </c>
      <c r="B10" s="19" t="s">
        <v>7</v>
      </c>
      <c r="C10" s="24">
        <f t="shared" ref="C10" si="0">C4-C5-C6-C7-C8-C9</f>
        <v>6.1573290000000043</v>
      </c>
    </row>
    <row r="11" spans="1:3" s="6" customFormat="1" x14ac:dyDescent="0.25">
      <c r="A11" s="14" t="s">
        <v>30</v>
      </c>
      <c r="B11" s="12" t="s">
        <v>3</v>
      </c>
      <c r="C11" s="25">
        <f>('[1]BL01.02'!$D$47)/1000000</f>
        <v>132.55595700000001</v>
      </c>
    </row>
    <row r="12" spans="1:3" x14ac:dyDescent="0.25">
      <c r="A12" s="13" t="s">
        <v>31</v>
      </c>
      <c r="B12" s="19" t="s">
        <v>32</v>
      </c>
      <c r="C12" s="24">
        <f>('[1]BL01.02'!$D$7+'[1]BL01.02'!$D$8)/1000000</f>
        <v>1.303641</v>
      </c>
    </row>
    <row r="13" spans="1:3" x14ac:dyDescent="0.25">
      <c r="A13" s="13" t="s">
        <v>33</v>
      </c>
      <c r="B13" s="19" t="s">
        <v>4</v>
      </c>
      <c r="C13" s="24">
        <f>('[1]BL01.02'!$D$29+'[1]BL01.02'!$D$33)/1000000</f>
        <v>89.021704999999997</v>
      </c>
    </row>
    <row r="14" spans="1:3" x14ac:dyDescent="0.25">
      <c r="A14" s="13" t="s">
        <v>34</v>
      </c>
      <c r="B14" s="19" t="s">
        <v>5</v>
      </c>
      <c r="C14" s="24">
        <f>('[1]BL01.02'!$D$34)/1000000</f>
        <v>38.748800000000003</v>
      </c>
    </row>
    <row r="15" spans="1:3" x14ac:dyDescent="0.25">
      <c r="A15" s="13" t="s">
        <v>35</v>
      </c>
      <c r="B15" s="19" t="s">
        <v>8</v>
      </c>
      <c r="C15" s="24">
        <f t="shared" ref="C15" si="1">C11-C12-C13-C14</f>
        <v>3.4818110000000075</v>
      </c>
    </row>
    <row r="16" spans="1:3" s="6" customFormat="1" x14ac:dyDescent="0.25">
      <c r="A16" s="18" t="s">
        <v>36</v>
      </c>
      <c r="B16" s="15" t="s">
        <v>37</v>
      </c>
      <c r="C16" s="25">
        <f>('[1]BC01.03'!$D$23)/1000000</f>
        <v>100.163493</v>
      </c>
    </row>
    <row r="17" spans="1:3" x14ac:dyDescent="0.25">
      <c r="A17" s="17" t="s">
        <v>38</v>
      </c>
      <c r="B17" s="19" t="s">
        <v>20</v>
      </c>
      <c r="C17" s="24">
        <f>('[1]BC01.03'!$D$8)/1000000</f>
        <v>89.55</v>
      </c>
    </row>
    <row r="18" spans="1:3" x14ac:dyDescent="0.25">
      <c r="A18" s="17" t="s">
        <v>39</v>
      </c>
      <c r="B18" s="19" t="s">
        <v>9</v>
      </c>
      <c r="C18" s="24">
        <f t="shared" ref="C18" si="2">C16-C17-C19</f>
        <v>2.411179000000006</v>
      </c>
    </row>
    <row r="19" spans="1:3" x14ac:dyDescent="0.25">
      <c r="A19" s="17" t="s">
        <v>40</v>
      </c>
      <c r="B19" s="19" t="s">
        <v>10</v>
      </c>
      <c r="C19" s="24">
        <f>('[1]BC01.03'!$D$13)/1000000</f>
        <v>8.2023139999999994</v>
      </c>
    </row>
    <row r="20" spans="1:3" s="16" customFormat="1" x14ac:dyDescent="0.25">
      <c r="A20" s="18"/>
      <c r="B20" s="15" t="s">
        <v>41</v>
      </c>
      <c r="C20" s="25">
        <f t="shared" ref="C20" si="3">C11+C16</f>
        <v>232.71944999999999</v>
      </c>
    </row>
    <row r="21" spans="1:3" x14ac:dyDescent="0.25">
      <c r="B21" s="2"/>
      <c r="C21" s="5"/>
    </row>
    <row r="22" spans="1:3" s="6" customFormat="1" x14ac:dyDescent="0.25">
      <c r="B22" s="7" t="s">
        <v>17</v>
      </c>
      <c r="C22" s="8"/>
    </row>
    <row r="23" spans="1:3" s="37" customFormat="1" x14ac:dyDescent="0.25">
      <c r="A23" s="34" t="s">
        <v>42</v>
      </c>
      <c r="B23" s="35" t="s">
        <v>16</v>
      </c>
      <c r="C23" s="36">
        <v>3.4000000000000002E-2</v>
      </c>
    </row>
    <row r="24" spans="1:3" s="37" customFormat="1" x14ac:dyDescent="0.25">
      <c r="A24" s="34" t="s">
        <v>43</v>
      </c>
      <c r="B24" s="35" t="s">
        <v>15</v>
      </c>
      <c r="C24" s="36">
        <v>8.43E-2</v>
      </c>
    </row>
    <row r="25" spans="1:3" s="37" customFormat="1" x14ac:dyDescent="0.25">
      <c r="A25" s="34" t="s">
        <v>44</v>
      </c>
      <c r="B25" s="35" t="s">
        <v>54</v>
      </c>
      <c r="C25" s="38">
        <v>2.5999999999999999E-2</v>
      </c>
    </row>
    <row r="26" spans="1:3" x14ac:dyDescent="0.25">
      <c r="A26" s="23" t="s">
        <v>45</v>
      </c>
      <c r="B26" s="3" t="s">
        <v>18</v>
      </c>
      <c r="C26" s="21">
        <f>'[1]PN14.01'!$F$10</f>
        <v>1.2106631969921569</v>
      </c>
    </row>
    <row r="27" spans="1:3" x14ac:dyDescent="0.25">
      <c r="A27" s="23" t="s">
        <v>46</v>
      </c>
      <c r="B27" s="3" t="s">
        <v>11</v>
      </c>
      <c r="C27" s="20">
        <f>'[1]MI17.01'!$D$17</f>
        <v>7</v>
      </c>
    </row>
    <row r="28" spans="1:3" x14ac:dyDescent="0.25">
      <c r="A28" s="23" t="s">
        <v>47</v>
      </c>
      <c r="B28" s="3" t="s">
        <v>12</v>
      </c>
      <c r="C28" s="20">
        <f>'[1]MI17.01'!$D$18</f>
        <v>35</v>
      </c>
    </row>
    <row r="29" spans="1:3" x14ac:dyDescent="0.25">
      <c r="A29" s="23" t="s">
        <v>48</v>
      </c>
      <c r="B29" s="3" t="s">
        <v>13</v>
      </c>
      <c r="C29" s="20">
        <f>'[1]MI17.01'!$D$23</f>
        <v>33</v>
      </c>
    </row>
    <row r="30" spans="1:3" x14ac:dyDescent="0.25">
      <c r="A30" s="23" t="s">
        <v>49</v>
      </c>
      <c r="B30" s="3" t="s">
        <v>14</v>
      </c>
      <c r="C30" s="20">
        <f>'[1]MI17.01'!$D$24</f>
        <v>5</v>
      </c>
    </row>
    <row r="31" spans="1:3" x14ac:dyDescent="0.25">
      <c r="A31" s="23" t="s">
        <v>50</v>
      </c>
      <c r="B31" s="3" t="s">
        <v>21</v>
      </c>
      <c r="C31" s="20">
        <f>'[1]MI17.01'!$D$26</f>
        <v>13170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2020-01-28T10:38:33Z</dcterms:modified>
</cp:coreProperties>
</file>