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tj\"/>
    </mc:Choice>
  </mc:AlternateContent>
  <xr:revisionPtr revIDLastSave="0" documentId="13_ncr:1_{1AAC74FA-C83F-4FBC-AF66-C4CD63488F2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(2)'!$A$1:$C$30</definedName>
  </definedNames>
  <calcPr calcId="179021"/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19" i="4"/>
  <c r="C17" i="4"/>
  <c r="C16" i="4"/>
  <c r="C14" i="4"/>
  <c r="C13" i="4"/>
  <c r="C12" i="4"/>
  <c r="C11" i="4"/>
  <c r="C9" i="4"/>
  <c r="C8" i="4"/>
  <c r="C7" i="4"/>
  <c r="C6" i="4"/>
  <c r="C5" i="4"/>
  <c r="C10" i="4" s="1"/>
  <c r="C4" i="4"/>
  <c r="C15" i="4" l="1"/>
  <c r="C18" i="4"/>
  <c r="C20" i="4"/>
</calcChain>
</file>

<file path=xl/sharedStrings.xml><?xml version="1.0" encoding="utf-8"?>
<sst xmlns="http://schemas.openxmlformats.org/spreadsheetml/2006/main" count="53" uniqueCount="53">
  <si>
    <t>(бо млн. сомонӣ)</t>
  </si>
  <si>
    <t>ДОРОИҲО</t>
  </si>
  <si>
    <t>Нақдина</t>
  </si>
  <si>
    <t>УҲДАДОРИҲО</t>
  </si>
  <si>
    <t>Амонатҳо</t>
  </si>
  <si>
    <t>Дигар дороиҳо</t>
  </si>
  <si>
    <t>Дигар уҳдадориҳо</t>
  </si>
  <si>
    <t xml:space="preserve">Захираҳо </t>
  </si>
  <si>
    <t xml:space="preserve">Фоидаи соли ҷорӣ 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</si>
  <si>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</si>
  <si>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</si>
  <si>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</si>
  <si>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</si>
  <si>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Даромаднокии сармоя (ROE, %)</t>
  </si>
  <si>
    <t>Даромаднокии дороиҳо (ROA, %)</t>
  </si>
  <si>
    <t>НИШОНДИҲАНДАҲОИ ФАЪОЛИЯТ</t>
  </si>
  <si>
    <t>Меъёри пардохтпазирии ҷорӣ (К-2.1, %)</t>
  </si>
  <si>
    <t>Коғазҳои қиматнок ва сармоягузорӣ</t>
  </si>
  <si>
    <t>Сармояи пардохташуда</t>
  </si>
  <si>
    <t>Миқдори кортҳои бонкӣ (адад)</t>
  </si>
  <si>
    <t>Нишондиҳандаҳо</t>
  </si>
  <si>
    <t>1.1</t>
  </si>
  <si>
    <t>1.2</t>
  </si>
  <si>
    <t>Барои гирифтан аз БМТ ва ташкилотҳои қарзии молиявӣ</t>
  </si>
  <si>
    <t>1.3</t>
  </si>
  <si>
    <t>1.4</t>
  </si>
  <si>
    <t>1.5</t>
  </si>
  <si>
    <t>1.6</t>
  </si>
  <si>
    <t>2</t>
  </si>
  <si>
    <t>2.1</t>
  </si>
  <si>
    <t xml:space="preserve">Барои пардохт ба БМТ ва ташкилотҳои қарзии молиявӣ </t>
  </si>
  <si>
    <t>2.2</t>
  </si>
  <si>
    <t>2.3</t>
  </si>
  <si>
    <t>2.4</t>
  </si>
  <si>
    <t>3</t>
  </si>
  <si>
    <t>САРМОЯИ ТАВОЗУНӢ</t>
  </si>
  <si>
    <t>3.1</t>
  </si>
  <si>
    <t>3.2</t>
  </si>
  <si>
    <t>3.3</t>
  </si>
  <si>
    <t>УХДАДОРӢ ВА САРМОЯ</t>
  </si>
  <si>
    <t>4.1</t>
  </si>
  <si>
    <t>4.2</t>
  </si>
  <si>
    <t>4.3</t>
  </si>
  <si>
    <t>4.4</t>
  </si>
  <si>
    <t>4.5</t>
  </si>
  <si>
    <t>4.6</t>
  </si>
  <si>
    <t>4.7</t>
  </si>
  <si>
    <t>4.8</t>
  </si>
  <si>
    <t>31.12.с.2019</t>
  </si>
  <si>
    <t>Нишондиҳандаҳои молиявии ҶСК "Тавҳидбонк"</t>
  </si>
  <si>
    <t>Маблағгузориҳо</t>
  </si>
  <si>
    <t>Воситаҳои асосӣ</t>
  </si>
  <si>
    <t>Коғазҳои қиматноки исломӣ аз ҷониби ташкилот баровардашуда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</si>
</sst>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71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71" fontId="1" fillId="2" borderId="1" xfId="0" applyNumberFormat="1" applyFont="1" applyFill="1" applyBorder="1" applyAlignment="1">
      <alignment vertical="center" wrapText="1"/>
    </xf>
    <xf numFmtId="171" fontId="2" fillId="0" borderId="1" xfId="0" applyNumberFormat="1" applyFont="1" applyBorder="1" applyAlignment="1">
      <alignment vertical="center"/>
    </xf>
    <xf numFmtId="171" fontId="2" fillId="0" borderId="1" xfId="0" applyNumberFormat="1" applyFont="1" applyBorder="1"/>
  </cellXfs>
  <cellStyles count="3">
    <cellStyle name="Normal" xfId="0" builtinId="0"/>
    <cellStyle name="Обычный 2" xfId="1" xr:uid="{00000000-0005-0000-0000-000001000000}"/>
    <cellStyle name="Обычный_B01.01" xfId="2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6;&#1085;&#1082;&#1076;&#1086;&#1088;&#1080;&#1080;%20&#1080;&#1089;&#1083;&#1086;&#1084;&#1080;/Report/2019/12/BNK.FIN.v0.5720.m.12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D7">
            <v>16683619</v>
          </cell>
        </row>
        <row r="9">
          <cell r="D9">
            <v>29290059</v>
          </cell>
        </row>
        <row r="13">
          <cell r="D13">
            <v>14739980</v>
          </cell>
        </row>
        <row r="40">
          <cell r="D40">
            <v>726287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17698652</v>
          </cell>
        </row>
        <row r="182">
          <cell r="D182">
            <v>113485754</v>
          </cell>
        </row>
      </sheetData>
      <sheetData sheetId="6">
        <row r="8">
          <cell r="D8">
            <v>0</v>
          </cell>
        </row>
        <row r="9">
          <cell r="D9">
            <v>72080</v>
          </cell>
        </row>
        <row r="30">
          <cell r="D30">
            <v>18623035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28250926</v>
          </cell>
        </row>
      </sheetData>
      <sheetData sheetId="7">
        <row r="8">
          <cell r="D8">
            <v>0</v>
          </cell>
        </row>
        <row r="9">
          <cell r="D9">
            <v>65000000</v>
          </cell>
        </row>
        <row r="13">
          <cell r="D13">
            <v>-2474203</v>
          </cell>
        </row>
        <row r="29">
          <cell r="D29">
            <v>85234828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0">
          <cell r="F10">
            <v>3.2558376365936401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7">
          <cell r="D17">
            <v>5</v>
          </cell>
        </row>
        <row r="18">
          <cell r="D18">
            <v>56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view="pageBreakPreview" zoomScale="120" zoomScaleNormal="120" zoomScaleSheetLayoutView="120" workbookViewId="0">
      <selection activeCell="C27" sqref="C27"/>
    </sheetView>
  </sheetViews>
  <sheetFormatPr defaultRowHeight="15" x14ac:dyDescent="0.25"/>
  <cols>
    <col min="1" max="1" width="3.85546875" style="1" customWidth="1"/>
    <col min="2" max="2" width="56.5703125" style="1" customWidth="1"/>
    <col min="3" max="3" width="23.140625" style="4" customWidth="1"/>
    <col min="4" max="16384" width="9.140625" style="1"/>
  </cols>
  <sheetData>
    <row r="1" spans="1:9" ht="27.75" customHeight="1" x14ac:dyDescent="0.25">
      <c r="B1" s="32" t="s">
        <v>49</v>
      </c>
      <c r="C1" s="32"/>
    </row>
    <row r="2" spans="1:9" x14ac:dyDescent="0.25">
      <c r="B2" s="33" t="s">
        <v>0</v>
      </c>
      <c r="C2" s="33"/>
    </row>
    <row r="3" spans="1:9" s="25" customFormat="1" ht="17.25" x14ac:dyDescent="0.3">
      <c r="A3" s="9"/>
      <c r="B3" s="10" t="s">
        <v>20</v>
      </c>
      <c r="C3" s="22" t="s">
        <v>48</v>
      </c>
    </row>
    <row r="4" spans="1:9" s="26" customFormat="1" ht="15" customHeight="1" x14ac:dyDescent="0.25">
      <c r="A4" s="27"/>
      <c r="B4" s="15" t="s">
        <v>1</v>
      </c>
      <c r="C4" s="34">
        <f>('[1]BA01.01'!$D$182)/1000000</f>
        <v>113.485754</v>
      </c>
    </row>
    <row r="5" spans="1:9" x14ac:dyDescent="0.25">
      <c r="A5" s="23" t="s">
        <v>21</v>
      </c>
      <c r="B5" s="24" t="s">
        <v>2</v>
      </c>
      <c r="C5" s="36">
        <f>('[1]BA01.01'!$D$7)/1000000</f>
        <v>16.683619</v>
      </c>
    </row>
    <row r="6" spans="1:9" x14ac:dyDescent="0.25">
      <c r="A6" s="11" t="s">
        <v>22</v>
      </c>
      <c r="B6" s="19" t="s">
        <v>23</v>
      </c>
      <c r="C6" s="36">
        <f>('[1]BA01.01'!$D$9+'[1]BA01.01'!$D$13)/1000000</f>
        <v>44.030039000000002</v>
      </c>
      <c r="I6" s="1">
        <v>1000000</v>
      </c>
    </row>
    <row r="7" spans="1:9" x14ac:dyDescent="0.25">
      <c r="A7" s="11" t="s">
        <v>24</v>
      </c>
      <c r="B7" s="19" t="s">
        <v>17</v>
      </c>
      <c r="C7" s="36">
        <f>('[1]BA01.01'!$D$144+'[1]BA01.01'!$D$152)/1000000</f>
        <v>3.5000000000000003E-2</v>
      </c>
    </row>
    <row r="8" spans="1:9" x14ac:dyDescent="0.25">
      <c r="A8" s="11" t="s">
        <v>25</v>
      </c>
      <c r="B8" s="19" t="s">
        <v>50</v>
      </c>
      <c r="C8" s="36">
        <f>('[1]BA01.01'!$D$40)/1000000</f>
        <v>0.72628700000000002</v>
      </c>
    </row>
    <row r="9" spans="1:9" x14ac:dyDescent="0.25">
      <c r="A9" s="11" t="s">
        <v>26</v>
      </c>
      <c r="B9" s="19" t="s">
        <v>51</v>
      </c>
      <c r="C9" s="36">
        <f>('[1]BA01.01'!$D$160)/1000000</f>
        <v>17.698651999999999</v>
      </c>
    </row>
    <row r="10" spans="1:9" ht="17.25" customHeight="1" x14ac:dyDescent="0.25">
      <c r="A10" s="11" t="s">
        <v>27</v>
      </c>
      <c r="B10" s="19" t="s">
        <v>5</v>
      </c>
      <c r="C10" s="35">
        <f>C4-C5-C6-C7-C8-C9</f>
        <v>34.312156999999999</v>
      </c>
    </row>
    <row r="11" spans="1:9" s="6" customFormat="1" x14ac:dyDescent="0.25">
      <c r="A11" s="14" t="s">
        <v>28</v>
      </c>
      <c r="B11" s="12" t="s">
        <v>3</v>
      </c>
      <c r="C11" s="34">
        <f>('[1]BL01.02'!$D$52)/1000000</f>
        <v>28.250926</v>
      </c>
    </row>
    <row r="12" spans="1:9" x14ac:dyDescent="0.25">
      <c r="A12" s="13" t="s">
        <v>29</v>
      </c>
      <c r="B12" s="19" t="s">
        <v>30</v>
      </c>
      <c r="C12" s="36">
        <f>('[1]BL01.02'!$D$8+'[1]BL01.02'!$D$9)/1000000</f>
        <v>7.2080000000000005E-2</v>
      </c>
    </row>
    <row r="13" spans="1:9" x14ac:dyDescent="0.25">
      <c r="A13" s="13" t="s">
        <v>31</v>
      </c>
      <c r="B13" s="19" t="s">
        <v>4</v>
      </c>
      <c r="C13" s="36">
        <f>('[1]BL01.02'!$D$30+'[1]BL01.02'!$D$34)/1000000</f>
        <v>18.623035000000002</v>
      </c>
    </row>
    <row r="14" spans="1:9" ht="30" x14ac:dyDescent="0.25">
      <c r="A14" s="13" t="s">
        <v>32</v>
      </c>
      <c r="B14" s="19" t="s">
        <v>52</v>
      </c>
      <c r="C14" s="36">
        <f>('[1]BL01.02'!$D$35)/1000000</f>
        <v>0</v>
      </c>
    </row>
    <row r="15" spans="1:9" x14ac:dyDescent="0.25">
      <c r="A15" s="13" t="s">
        <v>33</v>
      </c>
      <c r="B15" s="19" t="s">
        <v>6</v>
      </c>
      <c r="C15" s="35">
        <f>C11-C12-C13-C14</f>
        <v>9.5558109999999985</v>
      </c>
    </row>
    <row r="16" spans="1:9" s="6" customFormat="1" x14ac:dyDescent="0.25">
      <c r="A16" s="18" t="s">
        <v>34</v>
      </c>
      <c r="B16" s="15" t="s">
        <v>35</v>
      </c>
      <c r="C16" s="34">
        <f>('[1]BC01.03'!$D$29)/1000000</f>
        <v>85.234827999999993</v>
      </c>
    </row>
    <row r="17" spans="1:3" x14ac:dyDescent="0.25">
      <c r="A17" s="17" t="s">
        <v>36</v>
      </c>
      <c r="B17" s="19" t="s">
        <v>18</v>
      </c>
      <c r="C17" s="36">
        <f>('[1]BC01.03'!$D$8+'[1]BC01.03'!$D$9)/1000000</f>
        <v>65</v>
      </c>
    </row>
    <row r="18" spans="1:3" x14ac:dyDescent="0.25">
      <c r="A18" s="17" t="s">
        <v>37</v>
      </c>
      <c r="B18" s="19" t="s">
        <v>7</v>
      </c>
      <c r="C18" s="35">
        <f t="shared" ref="C18" si="0">C16-C17-C19</f>
        <v>22.709030999999992</v>
      </c>
    </row>
    <row r="19" spans="1:3" x14ac:dyDescent="0.25">
      <c r="A19" s="17" t="s">
        <v>38</v>
      </c>
      <c r="B19" s="19" t="s">
        <v>8</v>
      </c>
      <c r="C19" s="36">
        <f>('[1]BC01.03'!$D$13)/1000000</f>
        <v>-2.4742030000000002</v>
      </c>
    </row>
    <row r="20" spans="1:3" s="16" customFormat="1" x14ac:dyDescent="0.25">
      <c r="A20" s="18"/>
      <c r="B20" s="15" t="s">
        <v>39</v>
      </c>
      <c r="C20" s="34">
        <f t="shared" ref="C20" si="1">C11+C16</f>
        <v>113.48575399999999</v>
      </c>
    </row>
    <row r="21" spans="1:3" x14ac:dyDescent="0.25">
      <c r="B21" s="2"/>
      <c r="C21" s="5"/>
    </row>
    <row r="22" spans="1:3" s="6" customFormat="1" x14ac:dyDescent="0.25">
      <c r="B22" s="7" t="s">
        <v>15</v>
      </c>
      <c r="C22" s="8"/>
    </row>
    <row r="23" spans="1:3" s="31" customFormat="1" x14ac:dyDescent="0.25">
      <c r="A23" s="28" t="s">
        <v>40</v>
      </c>
      <c r="B23" s="29" t="s">
        <v>14</v>
      </c>
      <c r="C23" s="30">
        <v>2.18E-2</v>
      </c>
    </row>
    <row r="24" spans="1:3" s="31" customFormat="1" x14ac:dyDescent="0.25">
      <c r="A24" s="28" t="s">
        <v>41</v>
      </c>
      <c r="B24" s="29" t="s">
        <v>13</v>
      </c>
      <c r="C24" s="30">
        <v>-2.9100000000000001E-2</v>
      </c>
    </row>
    <row r="25" spans="1:3" x14ac:dyDescent="0.25">
      <c r="A25" s="28" t="s">
        <v>42</v>
      </c>
      <c r="B25" s="3" t="s">
        <v>16</v>
      </c>
      <c r="C25" s="21">
        <f>'[1]PN14.01'!$F$10</f>
        <v>3.2558376365936401</v>
      </c>
    </row>
    <row r="26" spans="1:3" x14ac:dyDescent="0.25">
      <c r="A26" s="28" t="s">
        <v>43</v>
      </c>
      <c r="B26" s="3" t="s">
        <v>9</v>
      </c>
      <c r="C26" s="20">
        <f>'[1]MI17.01'!$D$17</f>
        <v>5</v>
      </c>
    </row>
    <row r="27" spans="1:3" x14ac:dyDescent="0.25">
      <c r="A27" s="28" t="s">
        <v>44</v>
      </c>
      <c r="B27" s="3" t="s">
        <v>10</v>
      </c>
      <c r="C27" s="20">
        <f>'[1]MI17.01'!$D$18</f>
        <v>56</v>
      </c>
    </row>
    <row r="28" spans="1:3" x14ac:dyDescent="0.25">
      <c r="A28" s="28" t="s">
        <v>45</v>
      </c>
      <c r="B28" s="3" t="s">
        <v>11</v>
      </c>
      <c r="C28" s="20">
        <f>'[1]MI17.01'!$D$22</f>
        <v>0</v>
      </c>
    </row>
    <row r="29" spans="1:3" x14ac:dyDescent="0.25">
      <c r="A29" s="28" t="s">
        <v>46</v>
      </c>
      <c r="B29" s="3" t="s">
        <v>12</v>
      </c>
      <c r="C29" s="20">
        <f>'[1]MI17.01'!$D$23</f>
        <v>0</v>
      </c>
    </row>
    <row r="30" spans="1:3" x14ac:dyDescent="0.25">
      <c r="A30" s="28" t="s">
        <v>47</v>
      </c>
      <c r="B30" s="3" t="s">
        <v>19</v>
      </c>
      <c r="C30" s="20">
        <f>'[1]MI17.01'!$D$25</f>
        <v>0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2020-02-18T05:57:03Z</dcterms:modified>
</cp:coreProperties>
</file>