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en\"/>
    </mc:Choice>
  </mc:AlternateContent>
  <xr:revisionPtr revIDLastSave="0" documentId="13_ncr:1_{A05BC96B-13A5-4003-971E-221B21DC731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(2)'!$A$1:$C$30</definedName>
  </definedNames>
  <calcPr calcId="179021"/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8" i="4"/>
  <c r="C10" i="4"/>
  <c r="C15" i="4"/>
</calcChain>
</file>

<file path=xl/sharedStrings.xml><?xml version="1.0" encoding="utf-8"?>
<sst xmlns="http://schemas.openxmlformats.org/spreadsheetml/2006/main" count="53" uniqueCount="53">
  <si>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</si>
  <si>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</si>
  <si>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</si>
  <si>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</si>
  <si>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</si>
  <si>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</si>
  <si>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</si>
  <si>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</si>
  <si>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</si>
  <si>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</si>
  <si>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</si>
  <si>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</si>
  <si>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</si>
  <si>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</si>
  <si>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</si>
  <si>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</si>
  <si>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</si>
  <si>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</si>
  <si>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</si>
  <si>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</si>
  <si>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</si>
  <si>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</si>
  <si>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</si>
  <si>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(million, TJS)</t>
  </si>
  <si>
    <t>INDICATORS</t>
  </si>
  <si>
    <t xml:space="preserve"> 31.12.2019</t>
  </si>
  <si>
    <t>АSSETS</t>
  </si>
  <si>
    <t>Cash</t>
  </si>
  <si>
    <t>Due from NBT and from credit financial institutions</t>
  </si>
  <si>
    <t>Securities and Investments</t>
  </si>
  <si>
    <t>Loans, leases and overdraft</t>
  </si>
  <si>
    <t xml:space="preserve">Fixed assets </t>
  </si>
  <si>
    <t>Other assets</t>
  </si>
  <si>
    <t>LIABILITIES</t>
  </si>
  <si>
    <t>Due to NBT and to credit financial institutions</t>
  </si>
  <si>
    <t xml:space="preserve">Deposits </t>
  </si>
  <si>
    <t>Bank's own securities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</si>
  <si>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</si>
  <si>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</si>
  <si>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</si>
  <si>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</si>
  <si>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</si>
  <si>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</si>
  <si>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</si>
  <si>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</si>
  <si>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</si>
  <si>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Net interest margin (NIM,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</si>
  <si>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</si>
  <si>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</si>
  <si>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</si>
  <si>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</si>
  <si>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</si>
  <si>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 xml:space="preserve">Financial indicators of CJSC "International Bank of Tajikistan"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</si>
</sst>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8" fillId="0" borderId="0" xfId="0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3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803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46271333</v>
          </cell>
        </row>
        <row r="9">
          <cell r="D9">
            <v>36854699</v>
          </cell>
        </row>
        <row r="13">
          <cell r="D13">
            <v>144956310</v>
          </cell>
        </row>
        <row r="39">
          <cell r="D39">
            <v>0</v>
          </cell>
        </row>
        <row r="50">
          <cell r="D50">
            <v>107970551</v>
          </cell>
        </row>
        <row r="61">
          <cell r="D61">
            <v>1631544</v>
          </cell>
        </row>
        <row r="69">
          <cell r="D69">
            <v>16573397</v>
          </cell>
        </row>
        <row r="77">
          <cell r="D77">
            <v>35358210</v>
          </cell>
        </row>
        <row r="97">
          <cell r="D97">
            <v>401792771</v>
          </cell>
        </row>
      </sheetData>
      <sheetData sheetId="5">
        <row r="7">
          <cell r="D7">
            <v>1937440</v>
          </cell>
        </row>
        <row r="8">
          <cell r="D8">
            <v>3248383</v>
          </cell>
        </row>
        <row r="29">
          <cell r="D29">
            <v>260754871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279870647</v>
          </cell>
        </row>
      </sheetData>
      <sheetData sheetId="6">
        <row r="8">
          <cell r="D8">
            <v>94500000</v>
          </cell>
        </row>
        <row r="13">
          <cell r="D13">
            <v>13889872</v>
          </cell>
        </row>
        <row r="23">
          <cell r="D23">
            <v>121922124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1.1227395812781384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7</v>
          </cell>
        </row>
        <row r="18">
          <cell r="D18">
            <v>6</v>
          </cell>
        </row>
        <row r="23">
          <cell r="D23">
            <v>16</v>
          </cell>
        </row>
        <row r="24">
          <cell r="D24">
            <v>303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tabSelected="1" view="pageBreakPreview" zoomScale="120" zoomScaleNormal="120" zoomScaleSheetLayoutView="120" workbookViewId="0">
      <selection activeCell="G16" sqref="G16"/>
    </sheetView>
  </sheetViews>
  <sheetFormatPr defaultRowHeight="15" x14ac:dyDescent="0.25"/>
  <cols>
    <col min="1" max="1" width="3.85546875" style="1" customWidth="1"/>
    <col min="2" max="2" width="62.28515625" style="1" customWidth="1"/>
    <col min="3" max="3" width="20" style="2" customWidth="1"/>
    <col min="4" max="8" width="9.140625" style="1" customWidth="1"/>
    <col min="9" max="9" width="4.42578125" style="1" customWidth="1"/>
    <col min="10" max="16384" width="9.140625" style="1"/>
  </cols>
  <sheetData>
    <row r="1" spans="1:3" ht="32.25" customHeight="1" x14ac:dyDescent="0.25">
      <c r="B1" s="26" t="s">
        <v>52</v>
      </c>
      <c r="C1" s="26"/>
    </row>
    <row r="2" spans="1:3" ht="17.25" x14ac:dyDescent="0.35">
      <c r="B2" s="27" t="s">
        <v>23</v>
      </c>
      <c r="C2" s="27"/>
    </row>
    <row r="3" spans="1:3" s="6" customFormat="1" ht="17.25" x14ac:dyDescent="0.3">
      <c r="B3" s="28" t="s">
        <v>24</v>
      </c>
      <c r="C3" s="25" t="s">
        <v>25</v>
      </c>
    </row>
    <row r="4" spans="1:3" s="5" customFormat="1" ht="15" customHeight="1" x14ac:dyDescent="0.25">
      <c r="A4" s="4"/>
      <c r="B4" s="29" t="s">
        <v>26</v>
      </c>
      <c r="C4" s="17">
        <f>('[1]BA01.01'!$D$97)/1000000</f>
        <v>401.79277100000002</v>
      </c>
    </row>
    <row r="5" spans="1:3" x14ac:dyDescent="0.25">
      <c r="A5" s="7" t="s">
        <v>0</v>
      </c>
      <c r="B5" s="30" t="s">
        <v>27</v>
      </c>
      <c r="C5" s="16">
        <f>('[1]BA01.01'!$D$7)/1000000</f>
        <v>46.271332999999998</v>
      </c>
    </row>
    <row r="6" spans="1:3" x14ac:dyDescent="0.25">
      <c r="A6" s="7" t="s">
        <v>1</v>
      </c>
      <c r="B6" s="30" t="s">
        <v>28</v>
      </c>
      <c r="C6" s="16">
        <f>('[1]BA01.01'!$D$9+'[1]BA01.01'!$D$13)/1000000</f>
        <v>181.81100900000001</v>
      </c>
    </row>
    <row r="7" spans="1:3" x14ac:dyDescent="0.25">
      <c r="A7" s="7" t="s">
        <v>2</v>
      </c>
      <c r="B7" s="30" t="s">
        <v>29</v>
      </c>
      <c r="C7" s="16">
        <f>('[1]BA01.01'!$D$39+'[1]BA01.01'!$D$69)/1000000</f>
        <v>16.573397</v>
      </c>
    </row>
    <row r="8" spans="1:3" x14ac:dyDescent="0.25">
      <c r="A8" s="7" t="s">
        <v>3</v>
      </c>
      <c r="B8" s="30" t="s">
        <v>30</v>
      </c>
      <c r="C8" s="16">
        <f>('[1]BA01.01'!$D$50+'[1]BA01.01'!$D$61)/1000000</f>
        <v>109.60209500000001</v>
      </c>
    </row>
    <row r="9" spans="1:3" x14ac:dyDescent="0.25">
      <c r="A9" s="7" t="s">
        <v>4</v>
      </c>
      <c r="B9" s="30" t="s">
        <v>31</v>
      </c>
      <c r="C9" s="16">
        <f>('[1]BA01.01'!$D$77)/1000000</f>
        <v>35.35821</v>
      </c>
    </row>
    <row r="10" spans="1:3" ht="17.25" customHeight="1" x14ac:dyDescent="0.25">
      <c r="A10" s="7" t="s">
        <v>5</v>
      </c>
      <c r="B10" s="30" t="s">
        <v>32</v>
      </c>
      <c r="C10" s="16">
        <f t="shared" ref="C10" si="0">C4-C5-C6-C7-C8-C9</f>
        <v>12.176726999999971</v>
      </c>
    </row>
    <row r="11" spans="1:3" s="5" customFormat="1" x14ac:dyDescent="0.25">
      <c r="A11" s="9" t="s">
        <v>6</v>
      </c>
      <c r="B11" s="29" t="s">
        <v>33</v>
      </c>
      <c r="C11" s="17">
        <f>('[1]BL01.02'!$D$47)/1000000</f>
        <v>279.87064700000002</v>
      </c>
    </row>
    <row r="12" spans="1:3" x14ac:dyDescent="0.25">
      <c r="A12" s="8" t="s">
        <v>7</v>
      </c>
      <c r="B12" s="30" t="s">
        <v>34</v>
      </c>
      <c r="C12" s="16">
        <f>('[1]BL01.02'!$D$7+'[1]BL01.02'!$D$8)/1000000</f>
        <v>5.1858230000000001</v>
      </c>
    </row>
    <row r="13" spans="1:3" x14ac:dyDescent="0.25">
      <c r="A13" s="8" t="s">
        <v>8</v>
      </c>
      <c r="B13" s="30" t="s">
        <v>35</v>
      </c>
      <c r="C13" s="16">
        <f>('[1]BL01.02'!$D$29+'[1]BL01.02'!$D$33)/1000000</f>
        <v>260.75487099999998</v>
      </c>
    </row>
    <row r="14" spans="1:3" x14ac:dyDescent="0.25">
      <c r="A14" s="8" t="s">
        <v>9</v>
      </c>
      <c r="B14" s="30" t="s">
        <v>36</v>
      </c>
      <c r="C14" s="16">
        <f>('[1]BL01.02'!$D$34)/1000000</f>
        <v>0</v>
      </c>
    </row>
    <row r="15" spans="1:3" x14ac:dyDescent="0.25">
      <c r="A15" s="8" t="s">
        <v>10</v>
      </c>
      <c r="B15" s="30" t="s">
        <v>37</v>
      </c>
      <c r="C15" s="16">
        <f t="shared" ref="C15" si="1">C11-C12-C13-C14</f>
        <v>13.929953000000012</v>
      </c>
    </row>
    <row r="16" spans="1:3" s="5" customFormat="1" x14ac:dyDescent="0.25">
      <c r="A16" s="12" t="s">
        <v>11</v>
      </c>
      <c r="B16" s="29" t="s">
        <v>38</v>
      </c>
      <c r="C16" s="17">
        <f>('[1]BC01.03'!$D$23)/1000000</f>
        <v>121.922124</v>
      </c>
    </row>
    <row r="17" spans="1:3" x14ac:dyDescent="0.25">
      <c r="A17" s="11" t="s">
        <v>12</v>
      </c>
      <c r="B17" s="30" t="s">
        <v>39</v>
      </c>
      <c r="C17" s="16">
        <f>('[1]BC01.03'!$D$8)/1000000</f>
        <v>94.5</v>
      </c>
    </row>
    <row r="18" spans="1:3" x14ac:dyDescent="0.25">
      <c r="A18" s="11" t="s">
        <v>13</v>
      </c>
      <c r="B18" s="30" t="s">
        <v>40</v>
      </c>
      <c r="C18" s="16">
        <f t="shared" ref="C18" si="2">C16-C17-C19</f>
        <v>13.532251999999996</v>
      </c>
    </row>
    <row r="19" spans="1:3" x14ac:dyDescent="0.25">
      <c r="A19" s="11" t="s">
        <v>14</v>
      </c>
      <c r="B19" s="30" t="s">
        <v>41</v>
      </c>
      <c r="C19" s="16">
        <f>('[1]BC01.03'!$D$13)/1000000</f>
        <v>13.889872</v>
      </c>
    </row>
    <row r="20" spans="1:3" s="10" customFormat="1" x14ac:dyDescent="0.25">
      <c r="A20" s="12"/>
      <c r="B20" s="29" t="s">
        <v>42</v>
      </c>
      <c r="C20" s="17">
        <f t="shared" ref="C20" si="3">C11+C16</f>
        <v>401.79277100000002</v>
      </c>
    </row>
    <row r="21" spans="1:3" ht="16.5" x14ac:dyDescent="0.3">
      <c r="B21" s="22"/>
      <c r="C21" s="3"/>
    </row>
    <row r="22" spans="1:3" s="5" customFormat="1" x14ac:dyDescent="0.25">
      <c r="A22" s="24"/>
      <c r="B22" s="29" t="s">
        <v>43</v>
      </c>
      <c r="C22" s="23"/>
    </row>
    <row r="23" spans="1:3" s="20" customFormat="1" x14ac:dyDescent="0.25">
      <c r="A23" s="18" t="s">
        <v>15</v>
      </c>
      <c r="B23" s="30" t="s">
        <v>44</v>
      </c>
      <c r="C23" s="19">
        <v>3.5799999999999998E-2</v>
      </c>
    </row>
    <row r="24" spans="1:3" s="20" customFormat="1" x14ac:dyDescent="0.25">
      <c r="A24" s="18" t="s">
        <v>16</v>
      </c>
      <c r="B24" s="30" t="s">
        <v>45</v>
      </c>
      <c r="C24" s="19">
        <v>0.1176</v>
      </c>
    </row>
    <row r="25" spans="1:3" s="20" customFormat="1" x14ac:dyDescent="0.25">
      <c r="A25" s="18" t="s">
        <v>17</v>
      </c>
      <c r="B25" s="31" t="s">
        <v>46</v>
      </c>
      <c r="C25" s="21">
        <v>3.4000000000000002E-2</v>
      </c>
    </row>
    <row r="26" spans="1:3" x14ac:dyDescent="0.25">
      <c r="A26" s="15" t="s">
        <v>18</v>
      </c>
      <c r="B26" s="30" t="s">
        <v>47</v>
      </c>
      <c r="C26" s="14">
        <f>'[1]PN14.01'!$F$10</f>
        <v>1.1227395812781384</v>
      </c>
    </row>
    <row r="27" spans="1:3" x14ac:dyDescent="0.25">
      <c r="A27" s="15" t="s">
        <v>19</v>
      </c>
      <c r="B27" s="30" t="s">
        <v>48</v>
      </c>
      <c r="C27" s="13">
        <f>'[1]MI17.01'!$D$17</f>
        <v>7</v>
      </c>
    </row>
    <row r="28" spans="1:3" x14ac:dyDescent="0.25">
      <c r="A28" s="15" t="s">
        <v>20</v>
      </c>
      <c r="B28" s="30" t="s">
        <v>49</v>
      </c>
      <c r="C28" s="13">
        <f>'[1]MI17.01'!$D$18</f>
        <v>6</v>
      </c>
    </row>
    <row r="29" spans="1:3" x14ac:dyDescent="0.25">
      <c r="A29" s="15" t="s">
        <v>21</v>
      </c>
      <c r="B29" s="30" t="s">
        <v>50</v>
      </c>
      <c r="C29" s="13">
        <f>'[1]MI17.01'!$D$23</f>
        <v>16</v>
      </c>
    </row>
    <row r="30" spans="1:3" x14ac:dyDescent="0.25">
      <c r="A30" s="15" t="s">
        <v>22</v>
      </c>
      <c r="B30" s="30" t="s">
        <v>51</v>
      </c>
      <c r="C30" s="13">
        <f>'[1]MI17.01'!$D$24</f>
        <v>303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2020-02-20T10:37:16Z</dcterms:modified>
</cp:coreProperties>
</file>