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tj\"/>
    </mc:Choice>
  </mc:AlternateContent>
  <xr:revisionPtr revIDLastSave="0" documentId="13_ncr:1_{46533016-5B17-4BD5-A98E-C9CE88FF5F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0" i="4"/>
  <c r="C18" i="4"/>
  <c r="C15" i="4"/>
</calcChain>
</file>

<file path=xl/sharedStrings.xml><?xml version="1.0" encoding="utf-8"?>
<sst xmlns="http://schemas.openxmlformats.org/spreadsheetml/2006/main" count="55" uniqueCount="55">
  <si>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</si>
  <si>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</si>
  <si>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</si>
  <si>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</si>
  <si>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</si>
  <si>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</si>
  <si>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</si>
  <si>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</si>
  <si>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</si>
  <si>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</si>
  <si>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</si>
  <si>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</si>
  <si>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</si>
  <si>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</si>
  <si>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</si>
  <si>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</si>
  <si>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</si>
  <si>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</si>
  <si>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</si>
  <si>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</si>
  <si>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</si>
  <si>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</si>
  <si>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</si>
  <si>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</si>
  <si>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</si>
  <si>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</si>
  <si>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</si>
  <si>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</si>
  <si>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</si>
  <si>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</si>
  <si>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</si>
  <si>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</si>
  <si>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</si>
  <si>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</si>
  <si>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</si>
  <si>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</si>
  <si>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</si>
  <si>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</si>
  <si>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</si>
  <si>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</si>
  <si>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</si>
  <si>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</si>
  <si>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</si>
  <si>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</si>
  <si>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</si>
  <si>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</si>
  <si>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</si>
  <si>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</si>
  <si>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</si>
  <si>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</si>
  <si>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</si>
  <si>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Қарзҳо, иҷораи молиявӣ ва овердрафт</t>
  </si>
  <si>
    <t>Нишондиҳандаҳои молиявии БДА ҶТ "Амонатбонк"</t>
  </si>
  <si>
    <t>31.12.с.2019</t>
  </si>
  <si>
    <t>Даромади фоизии холис (NIM,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</si>
</sst>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65" fontId="2" fillId="0" borderId="3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right"/>
    </xf>
    <xf numFmtId="0" fontId="6" fillId="0" borderId="0" xfId="0" applyFont="1" applyAlignment="1">
      <alignment horizontal="center" vertical="center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626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  <sheetName val="Лист1"/>
    </sheetNames>
    <sheetDataSet>
      <sheetData sheetId="0"/>
      <sheetData sheetId="1"/>
      <sheetData sheetId="2"/>
      <sheetData sheetId="3"/>
      <sheetData sheetId="4">
        <row r="7">
          <cell r="D7">
            <v>311011678</v>
          </cell>
        </row>
        <row r="9">
          <cell r="D9">
            <v>991856990</v>
          </cell>
        </row>
        <row r="13">
          <cell r="D13">
            <v>183147747</v>
          </cell>
        </row>
        <row r="39">
          <cell r="D39">
            <v>0</v>
          </cell>
        </row>
        <row r="50">
          <cell r="D50">
            <v>381351170</v>
          </cell>
        </row>
        <row r="61">
          <cell r="D61">
            <v>182883033</v>
          </cell>
        </row>
        <row r="69">
          <cell r="D69">
            <v>1627581000</v>
          </cell>
        </row>
        <row r="77">
          <cell r="D77">
            <v>367486491</v>
          </cell>
        </row>
        <row r="97">
          <cell r="D97">
            <v>4161090177</v>
          </cell>
        </row>
      </sheetData>
      <sheetData sheetId="5">
        <row r="7">
          <cell r="D7">
            <v>1937440</v>
          </cell>
        </row>
        <row r="8">
          <cell r="D8">
            <v>101507031</v>
          </cell>
        </row>
        <row r="29">
          <cell r="D29">
            <v>2165327295</v>
          </cell>
        </row>
        <row r="33">
          <cell r="D33">
            <v>1240548990</v>
          </cell>
        </row>
        <row r="34">
          <cell r="D34">
            <v>0</v>
          </cell>
        </row>
        <row r="47">
          <cell r="D47">
            <v>3732242107</v>
          </cell>
        </row>
      </sheetData>
      <sheetData sheetId="6">
        <row r="8">
          <cell r="D8">
            <v>60947793</v>
          </cell>
        </row>
        <row r="13">
          <cell r="D13">
            <v>42047211</v>
          </cell>
        </row>
        <row r="23">
          <cell r="D23">
            <v>428848070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0.85002980357675295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7">
          <cell r="D17">
            <v>75</v>
          </cell>
        </row>
        <row r="18">
          <cell r="D18">
            <v>546</v>
          </cell>
        </row>
        <row r="23">
          <cell r="D23">
            <v>242</v>
          </cell>
        </row>
        <row r="24">
          <cell r="D24">
            <v>518</v>
          </cell>
        </row>
        <row r="26">
          <cell r="D26">
            <v>1668043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H24" sqref="H24"/>
    </sheetView>
  </sheetViews>
  <sheetFormatPr defaultRowHeight="15" x14ac:dyDescent="0.25"/>
  <cols>
    <col min="1" max="1" width="3.85546875" style="1" customWidth="1"/>
    <col min="2" max="2" width="57.42578125" style="1" customWidth="1"/>
    <col min="3" max="3" width="26.5703125" style="6" customWidth="1"/>
    <col min="4" max="16384" width="9.140625" style="1"/>
  </cols>
  <sheetData>
    <row r="1" spans="1:3" s="6" customFormat="1" ht="39.75" customHeight="1" x14ac:dyDescent="0.25">
      <c r="B1" s="37" t="s">
        <v>52</v>
      </c>
      <c r="C1" s="37"/>
    </row>
    <row r="2" spans="1:3" x14ac:dyDescent="0.25">
      <c r="B2" s="36" t="s">
        <v>0</v>
      </c>
      <c r="C2" s="36"/>
    </row>
    <row r="3" spans="1:3" s="26" customFormat="1" ht="17.25" x14ac:dyDescent="0.3">
      <c r="A3" s="11"/>
      <c r="B3" s="12" t="s">
        <v>22</v>
      </c>
      <c r="C3" s="22" t="s">
        <v>53</v>
      </c>
    </row>
    <row r="4" spans="1:3" s="8" customFormat="1" ht="15" customHeight="1" x14ac:dyDescent="0.25">
      <c r="A4" s="30"/>
      <c r="B4" s="17" t="s">
        <v>1</v>
      </c>
      <c r="C4" s="25">
        <f>('[1]BA01.01'!$D$97)/1000000</f>
        <v>4161.090177</v>
      </c>
    </row>
    <row r="5" spans="1:3" x14ac:dyDescent="0.25">
      <c r="A5" s="27" t="s">
        <v>23</v>
      </c>
      <c r="B5" s="28" t="s">
        <v>2</v>
      </c>
      <c r="C5" s="29">
        <f>('[1]BA01.01'!$D$7)/1000000</f>
        <v>311.01167800000002</v>
      </c>
    </row>
    <row r="6" spans="1:3" x14ac:dyDescent="0.25">
      <c r="A6" s="13" t="s">
        <v>24</v>
      </c>
      <c r="B6" s="21" t="s">
        <v>25</v>
      </c>
      <c r="C6" s="24">
        <f>('[1]BA01.01'!$D$9+'[1]BA01.01'!$D$13)/1000000</f>
        <v>1175.004737</v>
      </c>
    </row>
    <row r="7" spans="1:3" x14ac:dyDescent="0.25">
      <c r="A7" s="13" t="s">
        <v>26</v>
      </c>
      <c r="B7" s="21" t="s">
        <v>19</v>
      </c>
      <c r="C7" s="24">
        <f>('[1]BA01.01'!$D$39+'[1]BA01.01'!$D$69)/1000000</f>
        <v>1627.5809999999999</v>
      </c>
    </row>
    <row r="8" spans="1:3" x14ac:dyDescent="0.25">
      <c r="A8" s="13" t="s">
        <v>27</v>
      </c>
      <c r="B8" s="21" t="s">
        <v>51</v>
      </c>
      <c r="C8" s="24">
        <f>('[1]BA01.01'!$D$50+'[1]BA01.01'!$D$61)/1000000</f>
        <v>564.23420299999998</v>
      </c>
    </row>
    <row r="9" spans="1:3" x14ac:dyDescent="0.25">
      <c r="A9" s="13" t="s">
        <v>28</v>
      </c>
      <c r="B9" s="21" t="s">
        <v>6</v>
      </c>
      <c r="C9" s="24">
        <f>('[1]BA01.01'!$D$77)/1000000</f>
        <v>367.486491</v>
      </c>
    </row>
    <row r="10" spans="1:3" ht="17.25" customHeight="1" x14ac:dyDescent="0.25">
      <c r="A10" s="13" t="s">
        <v>29</v>
      </c>
      <c r="B10" s="21" t="s">
        <v>7</v>
      </c>
      <c r="C10" s="24">
        <f>C4-C5-C6-C7-C8-C9</f>
        <v>115.7720680000001</v>
      </c>
    </row>
    <row r="11" spans="1:3" s="8" customFormat="1" x14ac:dyDescent="0.25">
      <c r="A11" s="16" t="s">
        <v>30</v>
      </c>
      <c r="B11" s="14" t="s">
        <v>3</v>
      </c>
      <c r="C11" s="25">
        <f>('[1]BL01.02'!$D$47)/1000000</f>
        <v>3732.242107</v>
      </c>
    </row>
    <row r="12" spans="1:3" x14ac:dyDescent="0.25">
      <c r="A12" s="15" t="s">
        <v>31</v>
      </c>
      <c r="B12" s="21" t="s">
        <v>32</v>
      </c>
      <c r="C12" s="24">
        <f>('[1]BL01.02'!$D$7+'[1]BL01.02'!$D$8)/1000000</f>
        <v>103.44447099999999</v>
      </c>
    </row>
    <row r="13" spans="1:3" x14ac:dyDescent="0.25">
      <c r="A13" s="15" t="s">
        <v>33</v>
      </c>
      <c r="B13" s="21" t="s">
        <v>4</v>
      </c>
      <c r="C13" s="24">
        <f>('[1]BL01.02'!$D$29+'[1]BL01.02'!$D$33)/1000000</f>
        <v>3405.8762849999998</v>
      </c>
    </row>
    <row r="14" spans="1:3" x14ac:dyDescent="0.25">
      <c r="A14" s="15" t="s">
        <v>34</v>
      </c>
      <c r="B14" s="21" t="s">
        <v>5</v>
      </c>
      <c r="C14" s="24">
        <f>('[1]BL01.02'!$D$34)/1000000</f>
        <v>0</v>
      </c>
    </row>
    <row r="15" spans="1:3" x14ac:dyDescent="0.25">
      <c r="A15" s="15" t="s">
        <v>35</v>
      </c>
      <c r="B15" s="21" t="s">
        <v>8</v>
      </c>
      <c r="C15" s="24">
        <f>C11-C12-C13-C14</f>
        <v>222.92135100000041</v>
      </c>
    </row>
    <row r="16" spans="1:3" s="8" customFormat="1" x14ac:dyDescent="0.25">
      <c r="A16" s="20" t="s">
        <v>36</v>
      </c>
      <c r="B16" s="17" t="s">
        <v>37</v>
      </c>
      <c r="C16" s="25">
        <f>('[1]BC01.03'!$D$23)/1000000</f>
        <v>428.84807000000001</v>
      </c>
    </row>
    <row r="17" spans="1:3" x14ac:dyDescent="0.25">
      <c r="A17" s="19" t="s">
        <v>38</v>
      </c>
      <c r="B17" s="21" t="s">
        <v>20</v>
      </c>
      <c r="C17" s="24">
        <f>('[1]BC01.03'!$D$8)/1000000</f>
        <v>60.947792999999997</v>
      </c>
    </row>
    <row r="18" spans="1:3" x14ac:dyDescent="0.25">
      <c r="A18" s="19" t="s">
        <v>39</v>
      </c>
      <c r="B18" s="21" t="s">
        <v>9</v>
      </c>
      <c r="C18" s="24">
        <f>C16-C17-C19</f>
        <v>325.85306600000001</v>
      </c>
    </row>
    <row r="19" spans="1:3" x14ac:dyDescent="0.25">
      <c r="A19" s="19" t="s">
        <v>40</v>
      </c>
      <c r="B19" s="21" t="s">
        <v>10</v>
      </c>
      <c r="C19" s="24">
        <f>('[1]BC01.03'!$D$13)/1000000</f>
        <v>42.047210999999997</v>
      </c>
    </row>
    <row r="20" spans="1:3" s="18" customFormat="1" x14ac:dyDescent="0.25">
      <c r="A20" s="20"/>
      <c r="B20" s="17" t="s">
        <v>41</v>
      </c>
      <c r="C20" s="25">
        <f>C11+C16</f>
        <v>4161.090177</v>
      </c>
    </row>
    <row r="21" spans="1:3" x14ac:dyDescent="0.25">
      <c r="B21" s="2"/>
      <c r="C21" s="7"/>
    </row>
    <row r="22" spans="1:3" s="8" customFormat="1" x14ac:dyDescent="0.25">
      <c r="B22" s="9" t="s">
        <v>17</v>
      </c>
      <c r="C22" s="10"/>
    </row>
    <row r="23" spans="1:3" s="34" customFormat="1" x14ac:dyDescent="0.25">
      <c r="A23" s="31" t="s">
        <v>42</v>
      </c>
      <c r="B23" s="32" t="s">
        <v>16</v>
      </c>
      <c r="C23" s="33">
        <v>0.01</v>
      </c>
    </row>
    <row r="24" spans="1:3" s="34" customFormat="1" x14ac:dyDescent="0.25">
      <c r="A24" s="31" t="s">
        <v>43</v>
      </c>
      <c r="B24" s="32" t="s">
        <v>15</v>
      </c>
      <c r="C24" s="33">
        <v>0.1011</v>
      </c>
    </row>
    <row r="25" spans="1:3" s="34" customFormat="1" x14ac:dyDescent="0.25">
      <c r="A25" s="31" t="s">
        <v>44</v>
      </c>
      <c r="B25" s="32" t="s">
        <v>54</v>
      </c>
      <c r="C25" s="35">
        <v>6.7000000000000004E-2</v>
      </c>
    </row>
    <row r="26" spans="1:3" x14ac:dyDescent="0.25">
      <c r="A26" s="23" t="s">
        <v>45</v>
      </c>
      <c r="B26" s="3" t="s">
        <v>18</v>
      </c>
      <c r="C26" s="5">
        <f>'[1]PN14.01'!$F$10</f>
        <v>0.85002980357675295</v>
      </c>
    </row>
    <row r="27" spans="1:3" x14ac:dyDescent="0.25">
      <c r="A27" s="23" t="s">
        <v>46</v>
      </c>
      <c r="B27" s="3" t="s">
        <v>11</v>
      </c>
      <c r="C27" s="4">
        <f>'[1]MI17.01'!$D$17</f>
        <v>75</v>
      </c>
    </row>
    <row r="28" spans="1:3" x14ac:dyDescent="0.25">
      <c r="A28" s="23" t="s">
        <v>47</v>
      </c>
      <c r="B28" s="3" t="s">
        <v>12</v>
      </c>
      <c r="C28" s="4">
        <f>'[1]MI17.01'!$D$18</f>
        <v>546</v>
      </c>
    </row>
    <row r="29" spans="1:3" x14ac:dyDescent="0.25">
      <c r="A29" s="23" t="s">
        <v>48</v>
      </c>
      <c r="B29" s="3" t="s">
        <v>13</v>
      </c>
      <c r="C29" s="4">
        <f>'[1]MI17.01'!$D$23</f>
        <v>242</v>
      </c>
    </row>
    <row r="30" spans="1:3" x14ac:dyDescent="0.25">
      <c r="A30" s="23" t="s">
        <v>49</v>
      </c>
      <c r="B30" s="3" t="s">
        <v>14</v>
      </c>
      <c r="C30" s="4">
        <f>'[1]MI17.01'!$D$24</f>
        <v>518</v>
      </c>
    </row>
    <row r="31" spans="1:3" x14ac:dyDescent="0.25">
      <c r="A31" s="23" t="s">
        <v>50</v>
      </c>
      <c r="B31" s="3" t="s">
        <v>21</v>
      </c>
      <c r="C31" s="4">
        <f>'[1]MI17.01'!$D$26</f>
        <v>1668043</v>
      </c>
    </row>
  </sheetData>
  <mergeCells count="2">
    <mergeCell ref="B2:C2"/>
    <mergeCell ref="B1:C1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2020-02-18T05:53:12Z</dcterms:modified>
</cp:coreProperties>
</file>